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Opc.Gradac.4\Desktop\DJEČJI VRTIĆ\PLAN PRORAČUNA\ZA 2023\"/>
    </mc:Choice>
  </mc:AlternateContent>
  <xr:revisionPtr revIDLastSave="0" documentId="13_ncr:1_{0627EC0C-C689-4795-B976-C59E7C13B3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3" l="1"/>
  <c r="G10" i="3"/>
  <c r="H10" i="3"/>
  <c r="I10" i="3"/>
  <c r="E10" i="3"/>
  <c r="E27" i="3"/>
  <c r="G36" i="3"/>
  <c r="H36" i="3"/>
  <c r="I36" i="3"/>
  <c r="F33" i="3"/>
  <c r="G33" i="3"/>
  <c r="H33" i="3"/>
  <c r="I33" i="3"/>
  <c r="E33" i="3"/>
  <c r="F34" i="3"/>
  <c r="G34" i="3"/>
  <c r="H34" i="3"/>
  <c r="I34" i="3"/>
  <c r="E34" i="3"/>
  <c r="F28" i="3"/>
  <c r="G28" i="3"/>
  <c r="H28" i="3"/>
  <c r="I28" i="3"/>
  <c r="E32" i="3"/>
  <c r="E28" i="3" s="1"/>
  <c r="F25" i="3"/>
  <c r="F24" i="3" s="1"/>
  <c r="F36" i="3" s="1"/>
  <c r="G25" i="3"/>
  <c r="H25" i="3"/>
  <c r="I25" i="3"/>
  <c r="E25" i="3"/>
  <c r="F19" i="3"/>
  <c r="G19" i="3"/>
  <c r="H19" i="3"/>
  <c r="I19" i="3"/>
  <c r="E19" i="3"/>
  <c r="I27" i="7"/>
  <c r="H27" i="7"/>
  <c r="G29" i="7"/>
  <c r="G28" i="7" s="1"/>
  <c r="G27" i="7" s="1"/>
  <c r="F29" i="7"/>
  <c r="F28" i="7" s="1"/>
  <c r="F27" i="7" s="1"/>
  <c r="J8" i="1"/>
  <c r="J9" i="1"/>
  <c r="I8" i="1"/>
  <c r="I9" i="1"/>
  <c r="H8" i="1"/>
  <c r="H9" i="1"/>
  <c r="G8" i="1"/>
  <c r="G9" i="1"/>
  <c r="F8" i="1"/>
  <c r="F9" i="1"/>
  <c r="F11" i="1"/>
  <c r="D10" i="5"/>
  <c r="C10" i="5"/>
  <c r="H14" i="7"/>
  <c r="H13" i="7" s="1"/>
  <c r="I14" i="7"/>
  <c r="I13" i="7" s="1"/>
  <c r="G14" i="7"/>
  <c r="G13" i="7" s="1"/>
  <c r="H17" i="7"/>
  <c r="H16" i="7" s="1"/>
  <c r="I17" i="7"/>
  <c r="I16" i="7" s="1"/>
  <c r="G17" i="7"/>
  <c r="G16" i="7" s="1"/>
  <c r="H20" i="7"/>
  <c r="H19" i="7" s="1"/>
  <c r="I20" i="7"/>
  <c r="I19" i="7" s="1"/>
  <c r="G20" i="7"/>
  <c r="G19" i="7" s="1"/>
  <c r="F19" i="7"/>
  <c r="F17" i="7"/>
  <c r="F16" i="7" s="1"/>
  <c r="F13" i="7"/>
  <c r="G10" i="7"/>
  <c r="G9" i="7" s="1"/>
  <c r="H10" i="7"/>
  <c r="H9" i="7" s="1"/>
  <c r="I10" i="7"/>
  <c r="I9" i="7" s="1"/>
  <c r="F10" i="7"/>
  <c r="F9" i="7" s="1"/>
  <c r="E9" i="7"/>
  <c r="F22" i="7"/>
  <c r="G22" i="7"/>
  <c r="H22" i="7"/>
  <c r="I22" i="7"/>
  <c r="E29" i="7"/>
  <c r="E28" i="7" s="1"/>
  <c r="E27" i="7" s="1"/>
  <c r="E24" i="7"/>
  <c r="E23" i="7" s="1"/>
  <c r="E22" i="7" s="1"/>
  <c r="E16" i="7"/>
  <c r="E13" i="7"/>
  <c r="F10" i="5"/>
  <c r="E10" i="5"/>
  <c r="E24" i="3" l="1"/>
  <c r="E36" i="3" s="1"/>
  <c r="H24" i="3"/>
  <c r="G24" i="3"/>
  <c r="I24" i="3"/>
  <c r="E8" i="7"/>
  <c r="E7" i="7" s="1"/>
  <c r="E6" i="7" s="1"/>
  <c r="F8" i="7"/>
  <c r="F7" i="7" s="1"/>
  <c r="F6" i="7" s="1"/>
  <c r="G8" i="7"/>
  <c r="G7" i="7" s="1"/>
  <c r="G6" i="7" s="1"/>
  <c r="I8" i="7"/>
  <c r="I7" i="7" s="1"/>
  <c r="I6" i="7" s="1"/>
  <c r="H8" i="7"/>
  <c r="H7" i="7" s="1"/>
  <c r="H6" i="7" s="1"/>
</calcChain>
</file>

<file path=xl/sharedStrings.xml><?xml version="1.0" encoding="utf-8"?>
<sst xmlns="http://schemas.openxmlformats.org/spreadsheetml/2006/main" count="177" uniqueCount="104">
  <si>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</si>
  <si>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</si>
  <si>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</si>
  <si>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</si>
  <si>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</si>
  <si>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</si>
  <si>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</si>
  <si>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</si>
  <si>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</si>
  <si>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</si>
  <si>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</si>
  <si>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</si>
  <si>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</si>
  <si>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</si>
  <si>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</si>
  <si>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</si>
  <si>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</si>
  <si>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</si>
  <si>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</si>
  <si>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</si>
  <si>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</si>
  <si>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</si>
  <si>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</si>
  <si>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</si>
  <si>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</si>
  <si>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</si>
  <si>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</si>
  <si>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</si>
  <si>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</si>
  <si>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</si>
  <si>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</si>
  <si>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</si>
  <si>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</si>
  <si>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</si>
  <si>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</si>
  <si>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</si>
  <si>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</si>
  <si>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</si>
  <si>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</si>
  <si>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</si>
  <si>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</si>
  <si>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</si>
  <si>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</si>
  <si>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</si>
  <si>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</si>
  <si>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</si>
  <si>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</si>
  <si>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Plan za 2023.</t>
  </si>
  <si>
    <t>Projekcija 
za 2024.</t>
  </si>
  <si>
    <t>Projekcija 
za 2025.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</si>
  <si>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</si>
  <si>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</si>
  <si>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</si>
  <si>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t>Naziv</t>
  </si>
  <si>
    <t>PROGRAM 1001</t>
  </si>
  <si>
    <t>Izvor financiranja 1.1.</t>
  </si>
  <si>
    <t>Izvor financiranja 3.2.</t>
  </si>
  <si>
    <t>Izvor financiranja 6.2.</t>
  </si>
  <si>
    <t>09 Obrazovanje</t>
  </si>
  <si>
    <t>091 Predškolsko i osnovno obrazovanje</t>
  </si>
  <si>
    <t>PREDŠKOLSKI ODGOJ</t>
  </si>
  <si>
    <t>RAD DJEČJEG VRTIĆA GRADAC</t>
  </si>
  <si>
    <t>Aktivnost A100002</t>
  </si>
  <si>
    <t>PROJEKT "GRADAC ZA MLADE OBITELJI"</t>
  </si>
  <si>
    <t>Izvor financiranja 5.3.</t>
  </si>
  <si>
    <t>POMOĆI - EU SREDSTVA</t>
  </si>
  <si>
    <t xml:space="preserve">Aktivnost A100001 </t>
  </si>
  <si>
    <t>OPĆI PRIHODI I PRIMICI</t>
  </si>
  <si>
    <t>VLASTITI PRIHODI</t>
  </si>
  <si>
    <t xml:space="preserve">Izvor financiranja 5.2. </t>
  </si>
  <si>
    <t>POMOĆI - PK</t>
  </si>
  <si>
    <t>DONACIJE - PK</t>
  </si>
  <si>
    <t>Aktivnost A100003</t>
  </si>
  <si>
    <t>PROJEKT "GRADAC ZA MLADE OBITELJI" - faza II</t>
  </si>
  <si>
    <t>5.3.</t>
  </si>
  <si>
    <t>Pomoći - EU sredstva</t>
  </si>
  <si>
    <t>1.1.</t>
  </si>
  <si>
    <t>3.2.</t>
  </si>
  <si>
    <t>Vlastiti prihodi i primici - PK</t>
  </si>
  <si>
    <t>5.2.</t>
  </si>
  <si>
    <t>Pomoći - PK</t>
  </si>
  <si>
    <t>6.2.</t>
  </si>
  <si>
    <t>Donacije - PK</t>
  </si>
  <si>
    <t>Pomoći iz državnog proračuna proračunskim korisnicima</t>
  </si>
  <si>
    <t>Prihodi od sufinanciranja cijene usluge, participacije i sl.</t>
  </si>
  <si>
    <t>Kapitalne donacije od ostalih subjekata izvan opće države</t>
  </si>
  <si>
    <t>UKUPNO RASHODI</t>
  </si>
  <si>
    <t>Prihodi iz nadležnog proračuna za financiranje rashoda poslovanja</t>
  </si>
  <si>
    <t>UKUPNO PRIHODI</t>
  </si>
  <si>
    <t>2.300,00 € / 17.329,35 kn</t>
  </si>
  <si>
    <t>152.785,79 € / 1.151.164,66 kn</t>
  </si>
  <si>
    <t>223.160,12 € / 1.681.400,00 kn</t>
  </si>
  <si>
    <t>2.148,64 € / 16.188,96 kn</t>
  </si>
  <si>
    <t>225.308,76 € / 1.697.588,96 kn</t>
  </si>
  <si>
    <t>2.200,00 € / 16.575,90 kn</t>
  </si>
  <si>
    <t>221.778,00 € / 1.670.986,39 kn</t>
  </si>
  <si>
    <t>223.978 € / 1.687.562,29 kn</t>
  </si>
  <si>
    <t>2.400,00 € / 18.082,80 kn</t>
  </si>
  <si>
    <t>178.300,00 € / 1.343.401,36 kn</t>
  </si>
  <si>
    <t>180.700,00 € / 1.361.484,16 kn</t>
  </si>
  <si>
    <t>223.400,00 € / 1.683.207,31 kn</t>
  </si>
  <si>
    <t>225.700,00 € / 1.700.536,66 kn</t>
  </si>
  <si>
    <t>DJEČJI VRTIĆ GRADAC</t>
  </si>
  <si>
    <t>FINANCIJSKI PLAN PRORAČUNSKOG KORISNIKA JEDINICE LOKALNE I PODRUČNE (REGIONALNE) SAMOUPRAVE 
ZA 2023. I PROJEKCIJA ZA 2024. I 2025. GODINU - DV GRADAC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</si>
</sst>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 wrapText="1"/>
    </xf>
    <xf numFmtId="164" fontId="3" fillId="3" borderId="4" xfId="0" applyNumberFormat="1" applyFont="1" applyFill="1" applyBorder="1" applyAlignment="1">
      <alignment horizontal="right"/>
    </xf>
    <xf numFmtId="164" fontId="0" fillId="0" borderId="0" xfId="0" applyNumberFormat="1"/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10" fillId="5" borderId="3" xfId="0" quotePrefix="1" applyFont="1" applyFill="1" applyBorder="1" applyAlignment="1">
      <alignment horizontal="left" vertical="center"/>
    </xf>
    <xf numFmtId="164" fontId="3" fillId="5" borderId="4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5" fillId="0" borderId="0" xfId="0" applyFont="1"/>
    <xf numFmtId="0" fontId="16" fillId="0" borderId="0" xfId="0" applyFont="1"/>
    <xf numFmtId="0" fontId="3" fillId="2" borderId="1" xfId="0" applyFont="1" applyFill="1" applyBorder="1" applyAlignment="1">
      <alignment horizontal="left" wrapText="1"/>
    </xf>
    <xf numFmtId="0" fontId="20" fillId="0" borderId="3" xfId="0" applyFont="1" applyBorder="1"/>
    <xf numFmtId="164" fontId="0" fillId="0" borderId="3" xfId="1" applyNumberFormat="1" applyFont="1" applyBorder="1"/>
    <xf numFmtId="3" fontId="3" fillId="2" borderId="1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3" borderId="3" xfId="0" applyFont="1" applyFill="1" applyBorder="1"/>
    <xf numFmtId="164" fontId="0" fillId="3" borderId="3" xfId="1" applyNumberFormat="1" applyFont="1" applyFill="1" applyBorder="1"/>
    <xf numFmtId="0" fontId="0" fillId="0" borderId="3" xfId="0" applyBorder="1"/>
    <xf numFmtId="164" fontId="0" fillId="0" borderId="3" xfId="0" applyNumberFormat="1" applyBorder="1"/>
    <xf numFmtId="0" fontId="0" fillId="5" borderId="3" xfId="0" applyFill="1" applyBorder="1"/>
    <xf numFmtId="164" fontId="0" fillId="5" borderId="3" xfId="0" applyNumberFormat="1" applyFill="1" applyBorder="1"/>
    <xf numFmtId="165" fontId="6" fillId="0" borderId="3" xfId="0" applyNumberFormat="1" applyFont="1" applyBorder="1" applyAlignment="1">
      <alignment horizontal="right"/>
    </xf>
    <xf numFmtId="165" fontId="6" fillId="3" borderId="3" xfId="1" applyNumberFormat="1" applyFont="1" applyFill="1" applyBorder="1" applyAlignment="1">
      <alignment horizontal="right"/>
    </xf>
    <xf numFmtId="165" fontId="6" fillId="0" borderId="3" xfId="1" applyNumberFormat="1" applyFont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 wrapText="1"/>
    </xf>
    <xf numFmtId="165" fontId="6" fillId="3" borderId="3" xfId="1" applyNumberFormat="1" applyFont="1" applyFill="1" applyBorder="1" applyAlignment="1">
      <alignment horizontal="right" wrapText="1"/>
    </xf>
    <xf numFmtId="165" fontId="6" fillId="3" borderId="3" xfId="0" applyNumberFormat="1" applyFont="1" applyFill="1" applyBorder="1" applyAlignment="1">
      <alignment horizontal="right" wrapText="1"/>
    </xf>
    <xf numFmtId="165" fontId="6" fillId="0" borderId="3" xfId="1" applyNumberFormat="1" applyFont="1" applyFill="1" applyBorder="1" applyAlignment="1">
      <alignment horizontal="right"/>
    </xf>
    <xf numFmtId="164" fontId="3" fillId="6" borderId="4" xfId="0" applyNumberFormat="1" applyFont="1" applyFill="1" applyBorder="1" applyAlignment="1">
      <alignment horizontal="right"/>
    </xf>
    <xf numFmtId="164" fontId="3" fillId="7" borderId="4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right" wrapText="1"/>
    </xf>
    <xf numFmtId="164" fontId="6" fillId="8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sqref="A1:J1"/>
    </sheetView>
  </sheetViews>
  <sheetFormatPr defaultRowHeight="14.4" x14ac:dyDescent="0.3"/>
  <cols>
    <col min="5" max="5" width="25.33203125" customWidth="1"/>
    <col min="6" max="6" width="28.5546875" bestFit="1" customWidth="1"/>
    <col min="7" max="7" width="27.44140625" bestFit="1" customWidth="1"/>
    <col min="8" max="8" width="28.5546875" bestFit="1" customWidth="1"/>
    <col min="9" max="10" width="27.44140625" bestFit="1" customWidth="1"/>
  </cols>
  <sheetData>
    <row r="1" spans="1:10" ht="42" customHeight="1" x14ac:dyDescent="0.3">
      <c r="A1" s="90" t="s">
        <v>103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90" t="s">
        <v>33</v>
      </c>
      <c r="B3" s="90"/>
      <c r="C3" s="90"/>
      <c r="D3" s="90"/>
      <c r="E3" s="90"/>
      <c r="F3" s="90"/>
      <c r="G3" s="90"/>
      <c r="H3" s="90"/>
      <c r="I3" s="107"/>
      <c r="J3" s="107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90" t="s">
        <v>41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39" t="s">
        <v>46</v>
      </c>
    </row>
    <row r="7" spans="1:10" ht="26.4" x14ac:dyDescent="0.3">
      <c r="A7" s="29"/>
      <c r="B7" s="30"/>
      <c r="C7" s="30"/>
      <c r="D7" s="31"/>
      <c r="E7" s="32"/>
      <c r="F7" s="4" t="s">
        <v>43</v>
      </c>
      <c r="G7" s="4" t="s">
        <v>44</v>
      </c>
      <c r="H7" s="4" t="s">
        <v>47</v>
      </c>
      <c r="I7" s="4" t="s">
        <v>48</v>
      </c>
      <c r="J7" s="4" t="s">
        <v>49</v>
      </c>
    </row>
    <row r="8" spans="1:10" x14ac:dyDescent="0.3">
      <c r="A8" s="108" t="s">
        <v>0</v>
      </c>
      <c r="B8" s="104"/>
      <c r="C8" s="104"/>
      <c r="D8" s="104"/>
      <c r="E8" s="109"/>
      <c r="F8" s="49" t="str">
        <f>F9</f>
        <v>152.785,79 € / 1.151.164,66 kn</v>
      </c>
      <c r="G8" s="49" t="str">
        <f>G9</f>
        <v>225.308,76 € / 1.697.588,96 kn</v>
      </c>
      <c r="H8" s="49" t="str">
        <f>H9</f>
        <v>223.978 € / 1.687.562,29 kn</v>
      </c>
      <c r="I8" s="49" t="str">
        <f>I9</f>
        <v>180.700,00 € / 1.361.484,16 kn</v>
      </c>
      <c r="J8" s="49" t="str">
        <f>J9</f>
        <v>225.700,00 € / 1.700.536,66 kn</v>
      </c>
    </row>
    <row r="9" spans="1:10" x14ac:dyDescent="0.3">
      <c r="A9" s="100" t="s">
        <v>1</v>
      </c>
      <c r="B9" s="93"/>
      <c r="C9" s="93"/>
      <c r="D9" s="93"/>
      <c r="E9" s="106"/>
      <c r="F9" s="77" t="str">
        <f>F11</f>
        <v>152.785,79 € / 1.151.164,66 kn</v>
      </c>
      <c r="G9" s="77" t="str">
        <f>G11</f>
        <v>225.308,76 € / 1.697.588,96 kn</v>
      </c>
      <c r="H9" s="84" t="str">
        <f>H11</f>
        <v>223.978 € / 1.687.562,29 kn</v>
      </c>
      <c r="I9" s="77" t="str">
        <f>I11</f>
        <v>180.700,00 € / 1.361.484,16 kn</v>
      </c>
      <c r="J9" s="77" t="str">
        <f>J11</f>
        <v>225.700,00 € / 1.700.536,66 kn</v>
      </c>
    </row>
    <row r="10" spans="1:10" x14ac:dyDescent="0.3">
      <c r="A10" s="105" t="s">
        <v>2</v>
      </c>
      <c r="B10" s="106"/>
      <c r="C10" s="106"/>
      <c r="D10" s="106"/>
      <c r="E10" s="106"/>
      <c r="F10" s="77"/>
      <c r="G10" s="77"/>
      <c r="H10" s="79"/>
      <c r="I10" s="77"/>
      <c r="J10" s="77"/>
    </row>
    <row r="11" spans="1:10" x14ac:dyDescent="0.3">
      <c r="A11" s="40" t="s">
        <v>3</v>
      </c>
      <c r="B11" s="41"/>
      <c r="C11" s="41"/>
      <c r="D11" s="41"/>
      <c r="E11" s="41"/>
      <c r="F11" s="80" t="str">
        <f>F12</f>
        <v>152.785,79 € / 1.151.164,66 kn</v>
      </c>
      <c r="G11" s="80" t="s">
        <v>93</v>
      </c>
      <c r="H11" s="78" t="s">
        <v>96</v>
      </c>
      <c r="I11" s="80" t="s">
        <v>99</v>
      </c>
      <c r="J11" s="80" t="s">
        <v>101</v>
      </c>
    </row>
    <row r="12" spans="1:10" x14ac:dyDescent="0.3">
      <c r="A12" s="92" t="s">
        <v>4</v>
      </c>
      <c r="B12" s="93"/>
      <c r="C12" s="93"/>
      <c r="D12" s="93"/>
      <c r="E12" s="93"/>
      <c r="F12" s="77" t="s">
        <v>90</v>
      </c>
      <c r="G12" s="77" t="s">
        <v>91</v>
      </c>
      <c r="H12" s="79" t="s">
        <v>95</v>
      </c>
      <c r="I12" s="77" t="s">
        <v>98</v>
      </c>
      <c r="J12" s="81" t="s">
        <v>100</v>
      </c>
    </row>
    <row r="13" spans="1:10" x14ac:dyDescent="0.3">
      <c r="A13" s="105" t="s">
        <v>5</v>
      </c>
      <c r="B13" s="106"/>
      <c r="C13" s="106"/>
      <c r="D13" s="106"/>
      <c r="E13" s="106"/>
      <c r="F13" s="77"/>
      <c r="G13" s="77" t="s">
        <v>92</v>
      </c>
      <c r="H13" s="79" t="s">
        <v>94</v>
      </c>
      <c r="I13" s="77" t="s">
        <v>97</v>
      </c>
      <c r="J13" s="81" t="s">
        <v>89</v>
      </c>
    </row>
    <row r="14" spans="1:10" x14ac:dyDescent="0.3">
      <c r="A14" s="103" t="s">
        <v>6</v>
      </c>
      <c r="B14" s="104"/>
      <c r="C14" s="104"/>
      <c r="D14" s="104"/>
      <c r="E14" s="104"/>
      <c r="F14" s="80"/>
      <c r="G14" s="80"/>
      <c r="H14" s="82"/>
      <c r="I14" s="83"/>
      <c r="J14" s="83"/>
    </row>
    <row r="15" spans="1:10" ht="17.399999999999999" x14ac:dyDescent="0.3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3">
      <c r="A16" s="90" t="s">
        <v>42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0" ht="17.399999999999999" x14ac:dyDescent="0.3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6.4" x14ac:dyDescent="0.3">
      <c r="A18" s="29"/>
      <c r="B18" s="30"/>
      <c r="C18" s="30"/>
      <c r="D18" s="31"/>
      <c r="E18" s="32"/>
      <c r="F18" s="4" t="s">
        <v>12</v>
      </c>
      <c r="G18" s="4" t="s">
        <v>13</v>
      </c>
      <c r="H18" s="4" t="s">
        <v>47</v>
      </c>
      <c r="I18" s="4" t="s">
        <v>48</v>
      </c>
      <c r="J18" s="4" t="s">
        <v>49</v>
      </c>
    </row>
    <row r="19" spans="1:10" ht="15.75" customHeight="1" x14ac:dyDescent="0.3">
      <c r="A19" s="100" t="s">
        <v>8</v>
      </c>
      <c r="B19" s="101"/>
      <c r="C19" s="101"/>
      <c r="D19" s="101"/>
      <c r="E19" s="102"/>
      <c r="F19" s="34"/>
      <c r="G19" s="34"/>
      <c r="H19" s="34"/>
      <c r="I19" s="34"/>
      <c r="J19" s="34"/>
    </row>
    <row r="20" spans="1:10" x14ac:dyDescent="0.3">
      <c r="A20" s="100" t="s">
        <v>9</v>
      </c>
      <c r="B20" s="93"/>
      <c r="C20" s="93"/>
      <c r="D20" s="93"/>
      <c r="E20" s="93"/>
      <c r="F20" s="34"/>
      <c r="G20" s="34"/>
      <c r="H20" s="34"/>
      <c r="I20" s="34"/>
      <c r="J20" s="34"/>
    </row>
    <row r="21" spans="1:10" x14ac:dyDescent="0.3">
      <c r="A21" s="103" t="s">
        <v>10</v>
      </c>
      <c r="B21" s="104"/>
      <c r="C21" s="104"/>
      <c r="D21" s="104"/>
      <c r="E21" s="104"/>
      <c r="F21" s="33">
        <v>0</v>
      </c>
      <c r="G21" s="33">
        <v>0</v>
      </c>
      <c r="H21" s="33">
        <v>0</v>
      </c>
      <c r="I21" s="33">
        <v>0</v>
      </c>
      <c r="J21" s="33">
        <v>0</v>
      </c>
    </row>
    <row r="22" spans="1:10" ht="17.399999999999999" x14ac:dyDescent="0.3">
      <c r="A22" s="24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3">
      <c r="A23" s="90" t="s">
        <v>52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0" ht="17.399999999999999" x14ac:dyDescent="0.3">
      <c r="A24" s="24"/>
      <c r="B24" s="9"/>
      <c r="C24" s="9"/>
      <c r="D24" s="9"/>
      <c r="E24" s="9"/>
      <c r="F24" s="9"/>
      <c r="G24" s="9"/>
      <c r="H24" s="3"/>
      <c r="I24" s="3"/>
      <c r="J24" s="3"/>
    </row>
    <row r="25" spans="1:10" ht="26.4" x14ac:dyDescent="0.3">
      <c r="A25" s="29"/>
      <c r="B25" s="30"/>
      <c r="C25" s="30"/>
      <c r="D25" s="31"/>
      <c r="E25" s="32"/>
      <c r="F25" s="4" t="s">
        <v>12</v>
      </c>
      <c r="G25" s="4" t="s">
        <v>13</v>
      </c>
      <c r="H25" s="4" t="s">
        <v>47</v>
      </c>
      <c r="I25" s="4" t="s">
        <v>48</v>
      </c>
      <c r="J25" s="4" t="s">
        <v>49</v>
      </c>
    </row>
    <row r="26" spans="1:10" x14ac:dyDescent="0.3">
      <c r="A26" s="94" t="s">
        <v>45</v>
      </c>
      <c r="B26" s="95"/>
      <c r="C26" s="95"/>
      <c r="D26" s="95"/>
      <c r="E26" s="96"/>
      <c r="F26" s="36"/>
      <c r="G26" s="36"/>
      <c r="H26" s="36"/>
      <c r="I26" s="36"/>
      <c r="J26" s="37"/>
    </row>
    <row r="27" spans="1:10" ht="30" customHeight="1" x14ac:dyDescent="0.3">
      <c r="A27" s="97" t="s">
        <v>7</v>
      </c>
      <c r="B27" s="98"/>
      <c r="C27" s="98"/>
      <c r="D27" s="98"/>
      <c r="E27" s="99"/>
      <c r="F27" s="38"/>
      <c r="G27" s="38"/>
      <c r="H27" s="38"/>
      <c r="I27" s="38"/>
      <c r="J27" s="35"/>
    </row>
    <row r="30" spans="1:10" x14ac:dyDescent="0.3">
      <c r="A30" s="92" t="s">
        <v>11</v>
      </c>
      <c r="B30" s="93"/>
      <c r="C30" s="93"/>
      <c r="D30" s="93"/>
      <c r="E30" s="93"/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ht="11.25" customHeight="1" x14ac:dyDescent="0.3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9.25" customHeight="1" x14ac:dyDescent="0.3">
      <c r="A32" s="64"/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8.25" customHeight="1" x14ac:dyDescent="0.3"/>
    <row r="34" spans="1:10" x14ac:dyDescent="0.3">
      <c r="A34" s="64"/>
      <c r="B34" s="65"/>
      <c r="C34" s="65"/>
      <c r="D34" s="65"/>
      <c r="E34" s="65"/>
      <c r="F34" s="65"/>
      <c r="G34" s="65"/>
      <c r="H34" s="65"/>
      <c r="I34" s="65"/>
      <c r="J34" s="65"/>
    </row>
    <row r="35" spans="1:10" ht="8.25" customHeight="1" x14ac:dyDescent="0.3"/>
    <row r="36" spans="1:10" ht="29.25" customHeight="1" x14ac:dyDescent="0.3">
      <c r="A36" s="43"/>
      <c r="B36" s="44"/>
      <c r="C36" s="44"/>
      <c r="D36" s="44"/>
      <c r="E36" s="44"/>
      <c r="F36" s="44"/>
      <c r="G36" s="44"/>
      <c r="H36" s="44"/>
      <c r="I36" s="44"/>
      <c r="J36" s="44"/>
    </row>
  </sheetData>
  <mergeCells count="17">
    <mergeCell ref="A1:J1"/>
    <mergeCell ref="A3:J3"/>
    <mergeCell ref="A8:E8"/>
    <mergeCell ref="A9:E9"/>
    <mergeCell ref="A10:E10"/>
    <mergeCell ref="A13:E13"/>
    <mergeCell ref="A14:E14"/>
    <mergeCell ref="A12:E12"/>
    <mergeCell ref="A5:J5"/>
    <mergeCell ref="A16:J16"/>
    <mergeCell ref="A23:J23"/>
    <mergeCell ref="A30:E30"/>
    <mergeCell ref="A26:E26"/>
    <mergeCell ref="A27:E27"/>
    <mergeCell ref="A19:E19"/>
    <mergeCell ref="A20:E20"/>
    <mergeCell ref="A21:E21"/>
  </mergeCells>
  <pageMargins left="0.7" right="0.7" top="0.75" bottom="0.75" header="0.3" footer="0.3"/>
  <pageSetup paperSize="9" scale="6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topLeftCell="A7" workbookViewId="0">
      <selection activeCell="N27" sqref="N2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49.6640625" bestFit="1" customWidth="1"/>
    <col min="5" max="9" width="25.33203125" customWidth="1"/>
  </cols>
  <sheetData>
    <row r="1" spans="1:9" ht="42" customHeight="1" x14ac:dyDescent="0.3">
      <c r="A1" s="90" t="s">
        <v>50</v>
      </c>
      <c r="B1" s="90"/>
      <c r="C1" s="90"/>
      <c r="D1" s="90"/>
      <c r="E1" s="90"/>
      <c r="F1" s="90"/>
      <c r="G1" s="90"/>
      <c r="H1" s="90"/>
      <c r="I1" s="90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90" t="s">
        <v>33</v>
      </c>
      <c r="B3" s="90"/>
      <c r="C3" s="90"/>
      <c r="D3" s="90"/>
      <c r="E3" s="90"/>
      <c r="F3" s="90"/>
      <c r="G3" s="90"/>
      <c r="H3" s="107"/>
      <c r="I3" s="107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90" t="s">
        <v>15</v>
      </c>
      <c r="B5" s="91"/>
      <c r="C5" s="91"/>
      <c r="D5" s="91"/>
      <c r="E5" s="91"/>
      <c r="F5" s="91"/>
      <c r="G5" s="91"/>
      <c r="H5" s="91"/>
      <c r="I5" s="91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15.6" x14ac:dyDescent="0.3">
      <c r="A7" s="90" t="s">
        <v>1</v>
      </c>
      <c r="B7" s="110"/>
      <c r="C7" s="110"/>
      <c r="D7" s="110"/>
      <c r="E7" s="110"/>
      <c r="F7" s="110"/>
      <c r="G7" s="110"/>
      <c r="H7" s="110"/>
      <c r="I7" s="110"/>
    </row>
    <row r="8" spans="1:9" ht="17.399999999999999" x14ac:dyDescent="0.3">
      <c r="A8" s="5"/>
      <c r="B8" s="5"/>
      <c r="C8" s="5"/>
      <c r="D8" s="5"/>
      <c r="E8" s="5"/>
      <c r="F8" s="5"/>
      <c r="G8" s="5"/>
      <c r="H8" s="6"/>
      <c r="I8" s="6"/>
    </row>
    <row r="9" spans="1:9" ht="26.4" x14ac:dyDescent="0.3">
      <c r="A9" s="23" t="s">
        <v>16</v>
      </c>
      <c r="B9" s="22" t="s">
        <v>17</v>
      </c>
      <c r="C9" s="22" t="s">
        <v>18</v>
      </c>
      <c r="D9" s="22" t="s">
        <v>14</v>
      </c>
      <c r="E9" s="22" t="s">
        <v>12</v>
      </c>
      <c r="F9" s="23" t="s">
        <v>13</v>
      </c>
      <c r="G9" s="23" t="s">
        <v>47</v>
      </c>
      <c r="H9" s="23" t="s">
        <v>48</v>
      </c>
      <c r="I9" s="23" t="s">
        <v>49</v>
      </c>
    </row>
    <row r="10" spans="1:9" ht="15.75" customHeight="1" x14ac:dyDescent="0.3">
      <c r="A10" s="55">
        <v>6</v>
      </c>
      <c r="B10" s="55"/>
      <c r="C10" s="55"/>
      <c r="D10" s="55" t="s">
        <v>19</v>
      </c>
      <c r="E10" s="53">
        <f>E12+E14+E16+E18</f>
        <v>152785.79</v>
      </c>
      <c r="F10" s="53">
        <f t="shared" ref="F10:I10" si="0">F12+F14+F16+F18</f>
        <v>225308.76</v>
      </c>
      <c r="G10" s="53">
        <f t="shared" si="0"/>
        <v>223978</v>
      </c>
      <c r="H10" s="53">
        <f t="shared" si="0"/>
        <v>180700</v>
      </c>
      <c r="I10" s="53">
        <f t="shared" si="0"/>
        <v>225700</v>
      </c>
    </row>
    <row r="11" spans="1:9" ht="15.75" customHeight="1" x14ac:dyDescent="0.3">
      <c r="A11" s="13"/>
      <c r="B11" s="17"/>
      <c r="C11" s="17" t="s">
        <v>79</v>
      </c>
      <c r="D11" s="13"/>
      <c r="E11" s="10"/>
      <c r="F11" s="11"/>
      <c r="G11" s="11"/>
      <c r="H11" s="11"/>
      <c r="I11" s="11"/>
    </row>
    <row r="12" spans="1:9" x14ac:dyDescent="0.3">
      <c r="A12" s="13"/>
      <c r="B12" s="17">
        <v>63</v>
      </c>
      <c r="C12" s="17"/>
      <c r="D12" s="17" t="s">
        <v>83</v>
      </c>
      <c r="E12" s="50">
        <v>711.4</v>
      </c>
      <c r="F12" s="51">
        <v>398.17</v>
      </c>
      <c r="G12" s="51">
        <v>406</v>
      </c>
      <c r="H12" s="51">
        <v>400</v>
      </c>
      <c r="I12" s="51">
        <v>1000</v>
      </c>
    </row>
    <row r="13" spans="1:9" x14ac:dyDescent="0.3">
      <c r="A13" s="13"/>
      <c r="B13" s="17"/>
      <c r="C13" s="17" t="s">
        <v>77</v>
      </c>
      <c r="D13" s="17"/>
      <c r="E13" s="50"/>
      <c r="F13" s="51"/>
      <c r="G13" s="51"/>
      <c r="H13" s="51"/>
      <c r="I13" s="51"/>
    </row>
    <row r="14" spans="1:9" x14ac:dyDescent="0.3">
      <c r="A14" s="13"/>
      <c r="B14" s="17">
        <v>65</v>
      </c>
      <c r="C14" s="17"/>
      <c r="D14" s="17" t="s">
        <v>84</v>
      </c>
      <c r="E14" s="50">
        <v>13775.88</v>
      </c>
      <c r="F14" s="51">
        <v>19828.79</v>
      </c>
      <c r="G14" s="51">
        <v>19000</v>
      </c>
      <c r="H14" s="51">
        <v>21000</v>
      </c>
      <c r="I14" s="51">
        <v>22500</v>
      </c>
    </row>
    <row r="15" spans="1:9" x14ac:dyDescent="0.3">
      <c r="A15" s="13"/>
      <c r="B15" s="17"/>
      <c r="C15" s="17" t="s">
        <v>81</v>
      </c>
      <c r="D15" s="17"/>
      <c r="E15" s="50"/>
      <c r="F15" s="51"/>
      <c r="G15" s="51"/>
      <c r="H15" s="51"/>
      <c r="I15" s="51"/>
    </row>
    <row r="16" spans="1:9" x14ac:dyDescent="0.3">
      <c r="A16" s="13"/>
      <c r="B16" s="17">
        <v>66</v>
      </c>
      <c r="C16" s="17"/>
      <c r="D16" s="17" t="s">
        <v>85</v>
      </c>
      <c r="E16" s="50">
        <v>0</v>
      </c>
      <c r="F16" s="51">
        <v>2148.64</v>
      </c>
      <c r="G16" s="51">
        <v>2200</v>
      </c>
      <c r="H16" s="51">
        <v>2400</v>
      </c>
      <c r="I16" s="51">
        <v>2300</v>
      </c>
    </row>
    <row r="17" spans="1:9" x14ac:dyDescent="0.3">
      <c r="A17" s="13"/>
      <c r="B17" s="17"/>
      <c r="C17" s="17" t="s">
        <v>76</v>
      </c>
      <c r="D17" s="17"/>
      <c r="E17" s="50"/>
      <c r="F17" s="51"/>
      <c r="G17" s="51"/>
      <c r="H17" s="51"/>
      <c r="I17" s="51"/>
    </row>
    <row r="18" spans="1:9" ht="26.4" x14ac:dyDescent="0.3">
      <c r="A18" s="14"/>
      <c r="B18" s="14">
        <v>67</v>
      </c>
      <c r="C18" s="15"/>
      <c r="D18" s="17" t="s">
        <v>87</v>
      </c>
      <c r="E18" s="50">
        <v>138298.51</v>
      </c>
      <c r="F18" s="50">
        <v>202933.16</v>
      </c>
      <c r="G18" s="50">
        <v>202372</v>
      </c>
      <c r="H18" s="50">
        <v>156900</v>
      </c>
      <c r="I18" s="50">
        <v>199900</v>
      </c>
    </row>
    <row r="19" spans="1:9" x14ac:dyDescent="0.3">
      <c r="A19" s="58"/>
      <c r="B19" s="58"/>
      <c r="C19" s="59"/>
      <c r="D19" s="59" t="s">
        <v>88</v>
      </c>
      <c r="E19" s="60">
        <f>E18+E14+E16+E12</f>
        <v>152785.79</v>
      </c>
      <c r="F19" s="60">
        <f t="shared" ref="F19:I19" si="1">F18+F14+F16+F12</f>
        <v>225308.76000000004</v>
      </c>
      <c r="G19" s="60">
        <f t="shared" si="1"/>
        <v>223978</v>
      </c>
      <c r="H19" s="60">
        <f t="shared" si="1"/>
        <v>180700</v>
      </c>
      <c r="I19" s="60">
        <f t="shared" si="1"/>
        <v>225700</v>
      </c>
    </row>
    <row r="21" spans="1:9" ht="15.6" x14ac:dyDescent="0.3">
      <c r="A21" s="90" t="s">
        <v>21</v>
      </c>
      <c r="B21" s="110"/>
      <c r="C21" s="110"/>
      <c r="D21" s="110"/>
      <c r="E21" s="110"/>
      <c r="F21" s="110"/>
      <c r="G21" s="110"/>
      <c r="H21" s="110"/>
      <c r="I21" s="110"/>
    </row>
    <row r="22" spans="1:9" ht="17.399999999999999" x14ac:dyDescent="0.3">
      <c r="A22" s="5"/>
      <c r="B22" s="5"/>
      <c r="C22" s="5"/>
      <c r="D22" s="5"/>
      <c r="E22" s="5"/>
      <c r="F22" s="5"/>
      <c r="G22" s="5"/>
      <c r="H22" s="6"/>
      <c r="I22" s="6"/>
    </row>
    <row r="23" spans="1:9" ht="26.4" x14ac:dyDescent="0.3">
      <c r="A23" s="23" t="s">
        <v>16</v>
      </c>
      <c r="B23" s="22" t="s">
        <v>17</v>
      </c>
      <c r="C23" s="22" t="s">
        <v>18</v>
      </c>
      <c r="D23" s="22" t="s">
        <v>22</v>
      </c>
      <c r="E23" s="22" t="s">
        <v>12</v>
      </c>
      <c r="F23" s="23" t="s">
        <v>13</v>
      </c>
      <c r="G23" s="23" t="s">
        <v>47</v>
      </c>
      <c r="H23" s="23" t="s">
        <v>48</v>
      </c>
      <c r="I23" s="23" t="s">
        <v>49</v>
      </c>
    </row>
    <row r="24" spans="1:9" ht="15.75" customHeight="1" x14ac:dyDescent="0.3">
      <c r="A24" s="55">
        <v>3</v>
      </c>
      <c r="B24" s="55"/>
      <c r="C24" s="55"/>
      <c r="D24" s="55" t="s">
        <v>23</v>
      </c>
      <c r="E24" s="53">
        <f>E25+E28</f>
        <v>152785.79</v>
      </c>
      <c r="F24" s="53">
        <f t="shared" ref="F24:I24" si="2">F25+F28</f>
        <v>223160.12</v>
      </c>
      <c r="G24" s="53">
        <f t="shared" si="2"/>
        <v>221778</v>
      </c>
      <c r="H24" s="53">
        <f t="shared" si="2"/>
        <v>178300</v>
      </c>
      <c r="I24" s="53">
        <f t="shared" si="2"/>
        <v>223400</v>
      </c>
    </row>
    <row r="25" spans="1:9" ht="15.75" customHeight="1" x14ac:dyDescent="0.3">
      <c r="A25" s="13"/>
      <c r="B25" s="17">
        <v>31</v>
      </c>
      <c r="C25" s="17"/>
      <c r="D25" s="17" t="s">
        <v>24</v>
      </c>
      <c r="E25" s="85">
        <f>E26+E27</f>
        <v>97378.78</v>
      </c>
      <c r="F25" s="85">
        <f t="shared" ref="F25:I25" si="3">F26+F27</f>
        <v>150507.66</v>
      </c>
      <c r="G25" s="85">
        <f t="shared" si="3"/>
        <v>153562</v>
      </c>
      <c r="H25" s="85">
        <f t="shared" si="3"/>
        <v>122500</v>
      </c>
      <c r="I25" s="85">
        <f t="shared" si="3"/>
        <v>165500</v>
      </c>
    </row>
    <row r="26" spans="1:9" x14ac:dyDescent="0.3">
      <c r="A26" s="14"/>
      <c r="B26" s="14"/>
      <c r="C26" s="15" t="s">
        <v>76</v>
      </c>
      <c r="D26" s="15" t="s">
        <v>20</v>
      </c>
      <c r="E26" s="50">
        <v>80975.100000000006</v>
      </c>
      <c r="F26" s="51">
        <v>104054.68</v>
      </c>
      <c r="G26" s="51">
        <v>106562</v>
      </c>
      <c r="H26" s="51">
        <v>122500</v>
      </c>
      <c r="I26" s="51">
        <v>165500</v>
      </c>
    </row>
    <row r="27" spans="1:9" x14ac:dyDescent="0.3">
      <c r="A27" s="14"/>
      <c r="B27" s="14"/>
      <c r="C27" s="15" t="s">
        <v>74</v>
      </c>
      <c r="D27" s="15" t="s">
        <v>75</v>
      </c>
      <c r="E27" s="50">
        <f>2132.86+14270.82</f>
        <v>16403.68</v>
      </c>
      <c r="F27" s="51">
        <v>46452.98</v>
      </c>
      <c r="G27" s="51">
        <v>47000</v>
      </c>
      <c r="H27" s="51">
        <v>0</v>
      </c>
      <c r="I27" s="51">
        <v>0</v>
      </c>
    </row>
    <row r="28" spans="1:9" x14ac:dyDescent="0.3">
      <c r="A28" s="14"/>
      <c r="B28" s="14">
        <v>32</v>
      </c>
      <c r="C28" s="15"/>
      <c r="D28" s="14" t="s">
        <v>36</v>
      </c>
      <c r="E28" s="85">
        <f>E29+E30+E31+E32</f>
        <v>55407.010000000009</v>
      </c>
      <c r="F28" s="85">
        <f t="shared" ref="F28:I28" si="4">F29+F30+F31+F32</f>
        <v>72652.459999999992</v>
      </c>
      <c r="G28" s="85">
        <f t="shared" si="4"/>
        <v>68216</v>
      </c>
      <c r="H28" s="85">
        <f t="shared" si="4"/>
        <v>55800</v>
      </c>
      <c r="I28" s="85">
        <f t="shared" si="4"/>
        <v>57900</v>
      </c>
    </row>
    <row r="29" spans="1:9" x14ac:dyDescent="0.3">
      <c r="A29" s="14"/>
      <c r="B29" s="14"/>
      <c r="C29" s="15" t="s">
        <v>76</v>
      </c>
      <c r="D29" s="15" t="s">
        <v>20</v>
      </c>
      <c r="E29" s="50">
        <v>21472.74</v>
      </c>
      <c r="F29" s="51">
        <v>31853.47</v>
      </c>
      <c r="G29" s="51">
        <v>33310</v>
      </c>
      <c r="H29" s="51">
        <v>34400</v>
      </c>
      <c r="I29" s="51">
        <v>34400</v>
      </c>
    </row>
    <row r="30" spans="1:9" x14ac:dyDescent="0.3">
      <c r="A30" s="14"/>
      <c r="B30" s="14"/>
      <c r="C30" s="15" t="s">
        <v>77</v>
      </c>
      <c r="D30" s="15" t="s">
        <v>78</v>
      </c>
      <c r="E30" s="50">
        <v>13767.14</v>
      </c>
      <c r="F30" s="51">
        <v>19828.78</v>
      </c>
      <c r="G30" s="51">
        <v>19000</v>
      </c>
      <c r="H30" s="51">
        <v>21000</v>
      </c>
      <c r="I30" s="51">
        <v>22500</v>
      </c>
    </row>
    <row r="31" spans="1:9" x14ac:dyDescent="0.3">
      <c r="A31" s="14"/>
      <c r="B31" s="14"/>
      <c r="C31" s="15" t="s">
        <v>79</v>
      </c>
      <c r="D31" s="15" t="s">
        <v>80</v>
      </c>
      <c r="E31" s="50">
        <v>806.96</v>
      </c>
      <c r="F31" s="51">
        <v>398.17</v>
      </c>
      <c r="G31" s="51">
        <v>406</v>
      </c>
      <c r="H31" s="51">
        <v>400</v>
      </c>
      <c r="I31" s="51">
        <v>1000</v>
      </c>
    </row>
    <row r="32" spans="1:9" x14ac:dyDescent="0.3">
      <c r="A32" s="14"/>
      <c r="B32" s="14"/>
      <c r="C32" s="15" t="s">
        <v>74</v>
      </c>
      <c r="D32" s="15" t="s">
        <v>75</v>
      </c>
      <c r="E32" s="50">
        <f>2945.61+16414.56</f>
        <v>19360.170000000002</v>
      </c>
      <c r="F32" s="51">
        <v>20572.04</v>
      </c>
      <c r="G32" s="51">
        <v>15500</v>
      </c>
      <c r="H32" s="51"/>
      <c r="I32" s="51"/>
    </row>
    <row r="33" spans="1:9" x14ac:dyDescent="0.3">
      <c r="A33" s="56">
        <v>4</v>
      </c>
      <c r="B33" s="56"/>
      <c r="C33" s="56"/>
      <c r="D33" s="57" t="s">
        <v>25</v>
      </c>
      <c r="E33" s="53">
        <f>E34</f>
        <v>0</v>
      </c>
      <c r="F33" s="53">
        <f t="shared" ref="F33:I33" si="5">F34</f>
        <v>2148.64</v>
      </c>
      <c r="G33" s="53">
        <f t="shared" si="5"/>
        <v>2200</v>
      </c>
      <c r="H33" s="53">
        <f t="shared" si="5"/>
        <v>2400</v>
      </c>
      <c r="I33" s="53">
        <f t="shared" si="5"/>
        <v>2300</v>
      </c>
    </row>
    <row r="34" spans="1:9" x14ac:dyDescent="0.3">
      <c r="A34" s="17"/>
      <c r="B34" s="17">
        <v>42</v>
      </c>
      <c r="C34" s="17"/>
      <c r="D34" s="26" t="s">
        <v>51</v>
      </c>
      <c r="E34" s="85">
        <f>E35</f>
        <v>0</v>
      </c>
      <c r="F34" s="85">
        <f t="shared" ref="F34:I34" si="6">F35</f>
        <v>2148.64</v>
      </c>
      <c r="G34" s="85">
        <f t="shared" si="6"/>
        <v>2200</v>
      </c>
      <c r="H34" s="85">
        <f t="shared" si="6"/>
        <v>2400</v>
      </c>
      <c r="I34" s="85">
        <f t="shared" si="6"/>
        <v>2300</v>
      </c>
    </row>
    <row r="35" spans="1:9" x14ac:dyDescent="0.3">
      <c r="A35" s="73"/>
      <c r="B35" s="73"/>
      <c r="C35" s="73" t="s">
        <v>81</v>
      </c>
      <c r="D35" s="73" t="s">
        <v>82</v>
      </c>
      <c r="E35" s="74">
        <v>0</v>
      </c>
      <c r="F35" s="51">
        <v>2148.64</v>
      </c>
      <c r="G35" s="51">
        <v>2200</v>
      </c>
      <c r="H35" s="74">
        <v>2400</v>
      </c>
      <c r="I35" s="74">
        <v>2300</v>
      </c>
    </row>
    <row r="36" spans="1:9" x14ac:dyDescent="0.3">
      <c r="A36" s="75"/>
      <c r="B36" s="75"/>
      <c r="C36" s="75"/>
      <c r="D36" s="75" t="s">
        <v>86</v>
      </c>
      <c r="E36" s="76">
        <f>E24+E33</f>
        <v>152785.79</v>
      </c>
      <c r="F36" s="76">
        <f t="shared" ref="F36:I36" si="7">F24+F33</f>
        <v>225308.76</v>
      </c>
      <c r="G36" s="76">
        <f t="shared" si="7"/>
        <v>223978</v>
      </c>
      <c r="H36" s="76">
        <f t="shared" si="7"/>
        <v>180700</v>
      </c>
      <c r="I36" s="76">
        <f t="shared" si="7"/>
        <v>225700</v>
      </c>
    </row>
  </sheetData>
  <mergeCells count="5">
    <mergeCell ref="A7:I7"/>
    <mergeCell ref="A21:I21"/>
    <mergeCell ref="A1:I1"/>
    <mergeCell ref="A3:I3"/>
    <mergeCell ref="A5:I5"/>
  </mergeCells>
  <pageMargins left="0.7" right="0.7" top="0.75" bottom="0.75" header="0.3" footer="0.3"/>
  <pageSetup paperSize="9" scale="6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"/>
  <sheetViews>
    <sheetView workbookViewId="0">
      <selection activeCell="F22" sqref="F22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90" t="s">
        <v>50</v>
      </c>
      <c r="B1" s="90"/>
      <c r="C1" s="90"/>
      <c r="D1" s="90"/>
      <c r="E1" s="90"/>
      <c r="F1" s="90"/>
    </row>
    <row r="2" spans="1:6" ht="18" customHeight="1" x14ac:dyDescent="0.3">
      <c r="A2" s="5"/>
      <c r="B2" s="5"/>
      <c r="C2" s="5"/>
      <c r="D2" s="5"/>
      <c r="E2" s="5"/>
      <c r="F2" s="5"/>
    </row>
    <row r="3" spans="1:6" ht="15.6" x14ac:dyDescent="0.3">
      <c r="A3" s="90" t="s">
        <v>33</v>
      </c>
      <c r="B3" s="90"/>
      <c r="C3" s="90"/>
      <c r="D3" s="90"/>
      <c r="E3" s="107"/>
      <c r="F3" s="107"/>
    </row>
    <row r="4" spans="1:6" ht="17.399999999999999" x14ac:dyDescent="0.3">
      <c r="A4" s="5"/>
      <c r="B4" s="5"/>
      <c r="C4" s="5"/>
      <c r="D4" s="5"/>
      <c r="E4" s="6"/>
      <c r="F4" s="6"/>
    </row>
    <row r="5" spans="1:6" ht="18" customHeight="1" x14ac:dyDescent="0.3">
      <c r="A5" s="90" t="s">
        <v>15</v>
      </c>
      <c r="B5" s="91"/>
      <c r="C5" s="91"/>
      <c r="D5" s="91"/>
      <c r="E5" s="91"/>
      <c r="F5" s="91"/>
    </row>
    <row r="6" spans="1:6" ht="17.399999999999999" x14ac:dyDescent="0.3">
      <c r="A6" s="5"/>
      <c r="B6" s="5"/>
      <c r="C6" s="5"/>
      <c r="D6" s="5"/>
      <c r="E6" s="6"/>
      <c r="F6" s="6"/>
    </row>
    <row r="7" spans="1:6" ht="15.6" x14ac:dyDescent="0.3">
      <c r="A7" s="90" t="s">
        <v>26</v>
      </c>
      <c r="B7" s="110"/>
      <c r="C7" s="110"/>
      <c r="D7" s="110"/>
      <c r="E7" s="110"/>
      <c r="F7" s="110"/>
    </row>
    <row r="8" spans="1:6" ht="17.399999999999999" x14ac:dyDescent="0.3">
      <c r="A8" s="5"/>
      <c r="B8" s="5"/>
      <c r="C8" s="5"/>
      <c r="D8" s="5"/>
      <c r="E8" s="6"/>
      <c r="F8" s="6"/>
    </row>
    <row r="9" spans="1:6" ht="26.4" x14ac:dyDescent="0.3">
      <c r="A9" s="23" t="s">
        <v>27</v>
      </c>
      <c r="B9" s="22" t="s">
        <v>12</v>
      </c>
      <c r="C9" s="23" t="s">
        <v>13</v>
      </c>
      <c r="D9" s="23" t="s">
        <v>47</v>
      </c>
      <c r="E9" s="23" t="s">
        <v>48</v>
      </c>
      <c r="F9" s="23" t="s">
        <v>49</v>
      </c>
    </row>
    <row r="10" spans="1:6" ht="15.75" customHeight="1" x14ac:dyDescent="0.3">
      <c r="A10" s="62" t="s">
        <v>28</v>
      </c>
      <c r="B10" s="60">
        <v>152785.79</v>
      </c>
      <c r="C10" s="61">
        <f>C11</f>
        <v>225308.76</v>
      </c>
      <c r="D10" s="61">
        <f>D11</f>
        <v>223978</v>
      </c>
      <c r="E10" s="61">
        <f>E11</f>
        <v>180700</v>
      </c>
      <c r="F10" s="61">
        <f>F11</f>
        <v>225700</v>
      </c>
    </row>
    <row r="11" spans="1:6" x14ac:dyDescent="0.3">
      <c r="A11" s="71" t="s">
        <v>58</v>
      </c>
      <c r="B11" s="72">
        <v>152785.79</v>
      </c>
      <c r="C11" s="72">
        <v>225308.76</v>
      </c>
      <c r="D11" s="72">
        <v>223978</v>
      </c>
      <c r="E11" s="72">
        <v>180700</v>
      </c>
      <c r="F11" s="72">
        <v>225700</v>
      </c>
    </row>
    <row r="12" spans="1:6" x14ac:dyDescent="0.3">
      <c r="A12" s="67" t="s">
        <v>59</v>
      </c>
      <c r="B12" s="68">
        <v>152785.79</v>
      </c>
      <c r="C12" s="68">
        <v>225308.76</v>
      </c>
      <c r="D12" s="68">
        <v>223978</v>
      </c>
      <c r="E12" s="68">
        <v>180700</v>
      </c>
      <c r="F12" s="68">
        <v>225700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G20" sqref="G2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42" customHeight="1" x14ac:dyDescent="0.3">
      <c r="A1" s="90" t="s">
        <v>50</v>
      </c>
      <c r="B1" s="90"/>
      <c r="C1" s="90"/>
      <c r="D1" s="90"/>
      <c r="E1" s="90"/>
      <c r="F1" s="90"/>
      <c r="G1" s="90"/>
      <c r="H1" s="90"/>
      <c r="I1" s="90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90" t="s">
        <v>33</v>
      </c>
      <c r="B3" s="90"/>
      <c r="C3" s="90"/>
      <c r="D3" s="90"/>
      <c r="E3" s="90"/>
      <c r="F3" s="90"/>
      <c r="G3" s="90"/>
      <c r="H3" s="107"/>
      <c r="I3" s="107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90" t="s">
        <v>29</v>
      </c>
      <c r="B5" s="91"/>
      <c r="C5" s="91"/>
      <c r="D5" s="91"/>
      <c r="E5" s="91"/>
      <c r="F5" s="91"/>
      <c r="G5" s="91"/>
      <c r="H5" s="91"/>
      <c r="I5" s="91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3" t="s">
        <v>16</v>
      </c>
      <c r="B7" s="22" t="s">
        <v>17</v>
      </c>
      <c r="C7" s="22" t="s">
        <v>18</v>
      </c>
      <c r="D7" s="22" t="s">
        <v>53</v>
      </c>
      <c r="E7" s="22" t="s">
        <v>12</v>
      </c>
      <c r="F7" s="23" t="s">
        <v>13</v>
      </c>
      <c r="G7" s="23" t="s">
        <v>47</v>
      </c>
      <c r="H7" s="23" t="s">
        <v>48</v>
      </c>
      <c r="I7" s="23" t="s">
        <v>49</v>
      </c>
    </row>
    <row r="8" spans="1:9" ht="26.4" x14ac:dyDescent="0.3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3">
      <c r="A9" s="13"/>
      <c r="B9" s="17">
        <v>84</v>
      </c>
      <c r="C9" s="17"/>
      <c r="D9" s="17" t="s">
        <v>37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8" t="s">
        <v>38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6"/>
      <c r="C11" s="16"/>
      <c r="D11" s="25" t="s">
        <v>31</v>
      </c>
      <c r="E11" s="10"/>
      <c r="F11" s="11"/>
      <c r="G11" s="11"/>
      <c r="H11" s="11"/>
      <c r="I11" s="11"/>
    </row>
    <row r="12" spans="1:9" ht="26.4" x14ac:dyDescent="0.3">
      <c r="A12" s="17"/>
      <c r="B12" s="17">
        <v>54</v>
      </c>
      <c r="C12" s="17"/>
      <c r="D12" s="26" t="s">
        <v>39</v>
      </c>
      <c r="E12" s="10"/>
      <c r="F12" s="11"/>
      <c r="G12" s="11"/>
      <c r="H12" s="11"/>
      <c r="I12" s="12"/>
    </row>
    <row r="13" spans="1:9" x14ac:dyDescent="0.3">
      <c r="A13" s="17"/>
      <c r="B13" s="17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3">
      <c r="A14" s="17"/>
      <c r="B14" s="17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4"/>
  <sheetViews>
    <sheetView zoomScale="90" zoomScaleNormal="90" workbookViewId="0">
      <selection activeCell="N10" sqref="N10"/>
    </sheetView>
  </sheetViews>
  <sheetFormatPr defaultRowHeight="14.4" x14ac:dyDescent="0.3"/>
  <cols>
    <col min="1" max="1" width="11" bestFit="1" customWidth="1"/>
    <col min="2" max="2" width="8.44140625" bestFit="1" customWidth="1"/>
    <col min="3" max="3" width="8.6640625" customWidth="1"/>
    <col min="4" max="4" width="28.44140625" bestFit="1" customWidth="1"/>
    <col min="5" max="9" width="25.33203125" customWidth="1"/>
  </cols>
  <sheetData>
    <row r="1" spans="1:9" ht="42" customHeight="1" x14ac:dyDescent="0.3">
      <c r="A1" s="90" t="s">
        <v>50</v>
      </c>
      <c r="B1" s="90"/>
      <c r="C1" s="90"/>
      <c r="D1" s="90"/>
      <c r="E1" s="90"/>
      <c r="F1" s="90"/>
      <c r="G1" s="90"/>
      <c r="H1" s="90"/>
      <c r="I1" s="90"/>
    </row>
    <row r="2" spans="1:9" ht="17.399999999999999" x14ac:dyDescent="0.3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3">
      <c r="A3" s="90" t="s">
        <v>32</v>
      </c>
      <c r="B3" s="91"/>
      <c r="C3" s="91"/>
      <c r="D3" s="91"/>
      <c r="E3" s="91"/>
      <c r="F3" s="91"/>
      <c r="G3" s="91"/>
      <c r="H3" s="91"/>
      <c r="I3" s="91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26.4" x14ac:dyDescent="0.3">
      <c r="A5" s="120" t="s">
        <v>34</v>
      </c>
      <c r="B5" s="121"/>
      <c r="C5" s="122"/>
      <c r="D5" s="22" t="s">
        <v>35</v>
      </c>
      <c r="E5" s="22" t="s">
        <v>12</v>
      </c>
      <c r="F5" s="23" t="s">
        <v>13</v>
      </c>
      <c r="G5" s="23" t="s">
        <v>47</v>
      </c>
      <c r="H5" s="23" t="s">
        <v>48</v>
      </c>
      <c r="I5" s="23" t="s">
        <v>49</v>
      </c>
    </row>
    <row r="6" spans="1:9" x14ac:dyDescent="0.3">
      <c r="A6" s="123">
        <v>30550</v>
      </c>
      <c r="B6" s="124"/>
      <c r="C6" s="125"/>
      <c r="D6" s="70" t="s">
        <v>102</v>
      </c>
      <c r="E6" s="89">
        <f>E7</f>
        <v>152785.79</v>
      </c>
      <c r="F6" s="89">
        <f t="shared" ref="F6:I6" si="0">F7</f>
        <v>225308.76</v>
      </c>
      <c r="G6" s="89">
        <f t="shared" si="0"/>
        <v>223978</v>
      </c>
      <c r="H6" s="89">
        <f t="shared" si="0"/>
        <v>180700</v>
      </c>
      <c r="I6" s="89">
        <f t="shared" si="0"/>
        <v>225700</v>
      </c>
    </row>
    <row r="7" spans="1:9" x14ac:dyDescent="0.3">
      <c r="A7" s="126" t="s">
        <v>54</v>
      </c>
      <c r="B7" s="127"/>
      <c r="C7" s="128"/>
      <c r="D7" s="28" t="s">
        <v>60</v>
      </c>
      <c r="E7" s="86">
        <f>E8+E22+E27</f>
        <v>152785.79</v>
      </c>
      <c r="F7" s="86">
        <f t="shared" ref="F7:I7" si="1">F8+F22+F27</f>
        <v>225308.76</v>
      </c>
      <c r="G7" s="86">
        <f t="shared" si="1"/>
        <v>223978</v>
      </c>
      <c r="H7" s="86">
        <f t="shared" si="1"/>
        <v>180700</v>
      </c>
      <c r="I7" s="86">
        <f t="shared" si="1"/>
        <v>225700</v>
      </c>
    </row>
    <row r="8" spans="1:9" ht="33" customHeight="1" x14ac:dyDescent="0.3">
      <c r="A8" s="114" t="s">
        <v>66</v>
      </c>
      <c r="B8" s="115"/>
      <c r="C8" s="116"/>
      <c r="D8" s="28" t="s">
        <v>61</v>
      </c>
      <c r="E8" s="53">
        <f>E9+E13+E16+E19</f>
        <v>117021.94</v>
      </c>
      <c r="F8" s="53">
        <f t="shared" ref="F8:I8" si="2">F9+F13+F16+F19</f>
        <v>158283.74000000002</v>
      </c>
      <c r="G8" s="53">
        <f t="shared" si="2"/>
        <v>161478</v>
      </c>
      <c r="H8" s="53">
        <f t="shared" si="2"/>
        <v>180700</v>
      </c>
      <c r="I8" s="53">
        <f t="shared" si="2"/>
        <v>225700</v>
      </c>
    </row>
    <row r="9" spans="1:9" ht="28.5" customHeight="1" x14ac:dyDescent="0.3">
      <c r="A9" s="117" t="s">
        <v>55</v>
      </c>
      <c r="B9" s="118"/>
      <c r="C9" s="119"/>
      <c r="D9" s="27" t="s">
        <v>67</v>
      </c>
      <c r="E9" s="50">
        <f>E10</f>
        <v>102447.84</v>
      </c>
      <c r="F9" s="51">
        <f>F10</f>
        <v>135908.15</v>
      </c>
      <c r="G9" s="51">
        <f t="shared" ref="G9:I9" si="3">G10</f>
        <v>139872</v>
      </c>
      <c r="H9" s="51">
        <f t="shared" si="3"/>
        <v>156900</v>
      </c>
      <c r="I9" s="51">
        <f t="shared" si="3"/>
        <v>199900</v>
      </c>
    </row>
    <row r="10" spans="1:9" ht="28.5" customHeight="1" x14ac:dyDescent="0.3">
      <c r="A10" s="45">
        <v>3</v>
      </c>
      <c r="B10" s="48"/>
      <c r="C10" s="27"/>
      <c r="D10" s="27" t="s">
        <v>23</v>
      </c>
      <c r="E10" s="50">
        <v>102447.84</v>
      </c>
      <c r="F10" s="51">
        <f>F11+F12</f>
        <v>135908.15</v>
      </c>
      <c r="G10" s="51">
        <f t="shared" ref="G10:I10" si="4">G11+G12</f>
        <v>139872</v>
      </c>
      <c r="H10" s="51">
        <f t="shared" si="4"/>
        <v>156900</v>
      </c>
      <c r="I10" s="51">
        <f t="shared" si="4"/>
        <v>199900</v>
      </c>
    </row>
    <row r="11" spans="1:9" ht="28.5" customHeight="1" x14ac:dyDescent="0.3">
      <c r="A11" s="69">
        <v>31</v>
      </c>
      <c r="B11" s="48"/>
      <c r="C11" s="27"/>
      <c r="D11" s="27" t="s">
        <v>24</v>
      </c>
      <c r="E11" s="50">
        <v>80975.100000000006</v>
      </c>
      <c r="F11" s="51">
        <v>104054.68</v>
      </c>
      <c r="G11" s="51">
        <v>106562</v>
      </c>
      <c r="H11" s="51">
        <v>122500</v>
      </c>
      <c r="I11" s="52">
        <v>165500</v>
      </c>
    </row>
    <row r="12" spans="1:9" ht="28.5" customHeight="1" x14ac:dyDescent="0.3">
      <c r="A12" s="45">
        <v>32</v>
      </c>
      <c r="B12" s="48"/>
      <c r="C12" s="27"/>
      <c r="D12" s="27" t="s">
        <v>36</v>
      </c>
      <c r="E12" s="50">
        <v>21472.74</v>
      </c>
      <c r="F12" s="51">
        <v>31853.47</v>
      </c>
      <c r="G12" s="51">
        <v>33310</v>
      </c>
      <c r="H12" s="51">
        <v>34400</v>
      </c>
      <c r="I12" s="52">
        <v>34400</v>
      </c>
    </row>
    <row r="13" spans="1:9" ht="28.5" customHeight="1" x14ac:dyDescent="0.3">
      <c r="A13" s="117" t="s">
        <v>56</v>
      </c>
      <c r="B13" s="118"/>
      <c r="C13" s="119"/>
      <c r="D13" s="27" t="s">
        <v>68</v>
      </c>
      <c r="E13" s="50">
        <f>E14</f>
        <v>13767.14</v>
      </c>
      <c r="F13" s="51">
        <f>F14</f>
        <v>19828.78</v>
      </c>
      <c r="G13" s="51">
        <f t="shared" ref="G13:I13" si="5">G14</f>
        <v>19000</v>
      </c>
      <c r="H13" s="51">
        <f t="shared" si="5"/>
        <v>21000</v>
      </c>
      <c r="I13" s="51">
        <f t="shared" si="5"/>
        <v>22500</v>
      </c>
    </row>
    <row r="14" spans="1:9" ht="28.5" customHeight="1" x14ac:dyDescent="0.3">
      <c r="A14" s="45">
        <v>3</v>
      </c>
      <c r="B14" s="48"/>
      <c r="C14" s="27"/>
      <c r="D14" s="27" t="s">
        <v>23</v>
      </c>
      <c r="E14" s="50">
        <v>13767.14</v>
      </c>
      <c r="F14" s="51">
        <v>19828.78</v>
      </c>
      <c r="G14" s="51">
        <f>G15</f>
        <v>19000</v>
      </c>
      <c r="H14" s="51">
        <f t="shared" ref="H14:I14" si="6">H15</f>
        <v>21000</v>
      </c>
      <c r="I14" s="51">
        <f t="shared" si="6"/>
        <v>22500</v>
      </c>
    </row>
    <row r="15" spans="1:9" ht="28.5" customHeight="1" x14ac:dyDescent="0.3">
      <c r="A15" s="45">
        <v>32</v>
      </c>
      <c r="B15" s="48"/>
      <c r="C15" s="27"/>
      <c r="D15" s="27" t="s">
        <v>36</v>
      </c>
      <c r="E15" s="50">
        <v>13767.14</v>
      </c>
      <c r="F15" s="51">
        <v>19828.78</v>
      </c>
      <c r="G15" s="51">
        <v>19000</v>
      </c>
      <c r="H15" s="51">
        <v>21000</v>
      </c>
      <c r="I15" s="52">
        <v>22500</v>
      </c>
    </row>
    <row r="16" spans="1:9" ht="28.5" customHeight="1" x14ac:dyDescent="0.3">
      <c r="A16" s="117" t="s">
        <v>69</v>
      </c>
      <c r="B16" s="118"/>
      <c r="C16" s="119"/>
      <c r="D16" s="27" t="s">
        <v>70</v>
      </c>
      <c r="E16" s="50">
        <f>E17</f>
        <v>806.96</v>
      </c>
      <c r="F16" s="51">
        <f>F17</f>
        <v>398.17</v>
      </c>
      <c r="G16" s="51">
        <f t="shared" ref="G16:I16" si="7">G17</f>
        <v>406</v>
      </c>
      <c r="H16" s="51">
        <f t="shared" si="7"/>
        <v>400</v>
      </c>
      <c r="I16" s="51">
        <f t="shared" si="7"/>
        <v>1000</v>
      </c>
    </row>
    <row r="17" spans="1:9" ht="28.5" customHeight="1" x14ac:dyDescent="0.3">
      <c r="A17" s="45">
        <v>3</v>
      </c>
      <c r="B17" s="48"/>
      <c r="C17" s="27"/>
      <c r="D17" s="27" t="s">
        <v>23</v>
      </c>
      <c r="E17" s="50">
        <v>806.96</v>
      </c>
      <c r="F17" s="51">
        <f>F18</f>
        <v>398.17</v>
      </c>
      <c r="G17" s="51">
        <f>G18</f>
        <v>406</v>
      </c>
      <c r="H17" s="51">
        <f t="shared" ref="H17:I17" si="8">H18</f>
        <v>400</v>
      </c>
      <c r="I17" s="51">
        <f t="shared" si="8"/>
        <v>1000</v>
      </c>
    </row>
    <row r="18" spans="1:9" ht="28.5" customHeight="1" x14ac:dyDescent="0.3">
      <c r="A18" s="45">
        <v>32</v>
      </c>
      <c r="B18" s="48"/>
      <c r="C18" s="27"/>
      <c r="D18" s="27" t="s">
        <v>36</v>
      </c>
      <c r="E18" s="50">
        <v>806.96</v>
      </c>
      <c r="F18" s="51">
        <v>398.17</v>
      </c>
      <c r="G18" s="51">
        <v>406</v>
      </c>
      <c r="H18" s="51">
        <v>400</v>
      </c>
      <c r="I18" s="52">
        <v>1000</v>
      </c>
    </row>
    <row r="19" spans="1:9" ht="28.5" customHeight="1" x14ac:dyDescent="0.3">
      <c r="A19" s="117" t="s">
        <v>57</v>
      </c>
      <c r="B19" s="118"/>
      <c r="C19" s="119"/>
      <c r="D19" s="27" t="s">
        <v>71</v>
      </c>
      <c r="E19" s="50"/>
      <c r="F19" s="51">
        <f>F20</f>
        <v>2148.64</v>
      </c>
      <c r="G19" s="51">
        <f t="shared" ref="G19:I19" si="9">G20</f>
        <v>2200</v>
      </c>
      <c r="H19" s="51">
        <f t="shared" si="9"/>
        <v>2400</v>
      </c>
      <c r="I19" s="51">
        <f t="shared" si="9"/>
        <v>2300</v>
      </c>
    </row>
    <row r="20" spans="1:9" ht="28.5" customHeight="1" x14ac:dyDescent="0.3">
      <c r="A20" s="45">
        <v>4</v>
      </c>
      <c r="B20" s="48"/>
      <c r="C20" s="27"/>
      <c r="D20" s="27" t="s">
        <v>25</v>
      </c>
      <c r="E20" s="50"/>
      <c r="F20" s="51">
        <v>2148.64</v>
      </c>
      <c r="G20" s="51">
        <f>G21</f>
        <v>2200</v>
      </c>
      <c r="H20" s="51">
        <f t="shared" ref="H20:I20" si="10">H21</f>
        <v>2400</v>
      </c>
      <c r="I20" s="51">
        <f t="shared" si="10"/>
        <v>2300</v>
      </c>
    </row>
    <row r="21" spans="1:9" ht="28.5" customHeight="1" x14ac:dyDescent="0.3">
      <c r="A21" s="45">
        <v>42</v>
      </c>
      <c r="B21" s="48"/>
      <c r="C21" s="27"/>
      <c r="D21" s="27" t="s">
        <v>51</v>
      </c>
      <c r="E21" s="50"/>
      <c r="F21" s="51">
        <v>2148.64</v>
      </c>
      <c r="G21" s="51">
        <v>2200</v>
      </c>
      <c r="H21" s="51">
        <v>2400</v>
      </c>
      <c r="I21" s="52">
        <v>2300</v>
      </c>
    </row>
    <row r="22" spans="1:9" ht="28.5" customHeight="1" x14ac:dyDescent="0.3">
      <c r="A22" s="114" t="s">
        <v>62</v>
      </c>
      <c r="B22" s="115"/>
      <c r="C22" s="116"/>
      <c r="D22" s="28" t="s">
        <v>63</v>
      </c>
      <c r="E22" s="53">
        <f>E23</f>
        <v>5078.47</v>
      </c>
      <c r="F22" s="53">
        <f t="shared" ref="F22:I22" si="11">F23</f>
        <v>0</v>
      </c>
      <c r="G22" s="53">
        <f t="shared" si="11"/>
        <v>0</v>
      </c>
      <c r="H22" s="53">
        <f t="shared" si="11"/>
        <v>0</v>
      </c>
      <c r="I22" s="53">
        <f t="shared" si="11"/>
        <v>0</v>
      </c>
    </row>
    <row r="23" spans="1:9" ht="28.5" customHeight="1" x14ac:dyDescent="0.3">
      <c r="A23" s="111" t="s">
        <v>64</v>
      </c>
      <c r="B23" s="112"/>
      <c r="C23" s="113"/>
      <c r="D23" s="42" t="s">
        <v>65</v>
      </c>
      <c r="E23" s="50">
        <f>E24</f>
        <v>5078.47</v>
      </c>
      <c r="F23" s="51"/>
      <c r="G23" s="51"/>
      <c r="H23" s="51"/>
      <c r="I23" s="52"/>
    </row>
    <row r="24" spans="1:9" ht="28.5" customHeight="1" x14ac:dyDescent="0.3">
      <c r="A24" s="63">
        <v>3</v>
      </c>
      <c r="B24" s="46"/>
      <c r="C24" s="47"/>
      <c r="D24" s="27" t="s">
        <v>23</v>
      </c>
      <c r="E24" s="50">
        <f>E25+E26</f>
        <v>5078.47</v>
      </c>
      <c r="F24" s="51"/>
      <c r="G24" s="51"/>
      <c r="H24" s="51"/>
      <c r="I24" s="52"/>
    </row>
    <row r="25" spans="1:9" ht="28.5" customHeight="1" x14ac:dyDescent="0.3">
      <c r="A25" s="63">
        <v>31</v>
      </c>
      <c r="B25" s="46"/>
      <c r="C25" s="47"/>
      <c r="D25" s="27" t="s">
        <v>24</v>
      </c>
      <c r="E25" s="50">
        <v>2132.86</v>
      </c>
      <c r="F25" s="51"/>
      <c r="G25" s="51"/>
      <c r="H25" s="51"/>
      <c r="I25" s="52"/>
    </row>
    <row r="26" spans="1:9" ht="28.5" customHeight="1" x14ac:dyDescent="0.3">
      <c r="A26" s="45">
        <v>32</v>
      </c>
      <c r="B26" s="46"/>
      <c r="C26" s="47"/>
      <c r="D26" s="27" t="s">
        <v>36</v>
      </c>
      <c r="E26" s="50">
        <v>2945.61</v>
      </c>
      <c r="F26" s="51"/>
      <c r="G26" s="51"/>
      <c r="H26" s="51"/>
      <c r="I26" s="52"/>
    </row>
    <row r="27" spans="1:9" ht="28.5" customHeight="1" x14ac:dyDescent="0.3">
      <c r="A27" s="114" t="s">
        <v>72</v>
      </c>
      <c r="B27" s="115"/>
      <c r="C27" s="116"/>
      <c r="D27" s="28" t="s">
        <v>73</v>
      </c>
      <c r="E27" s="53">
        <f>E28</f>
        <v>30685.38</v>
      </c>
      <c r="F27" s="87">
        <f>F28</f>
        <v>67025.02</v>
      </c>
      <c r="G27" s="87">
        <f>G28</f>
        <v>62500</v>
      </c>
      <c r="H27" s="87">
        <f>H28</f>
        <v>0</v>
      </c>
      <c r="I27" s="88">
        <f>I28</f>
        <v>0</v>
      </c>
    </row>
    <row r="28" spans="1:9" ht="28.5" customHeight="1" x14ac:dyDescent="0.3">
      <c r="A28" s="111" t="s">
        <v>64</v>
      </c>
      <c r="B28" s="112"/>
      <c r="C28" s="113"/>
      <c r="D28" s="42" t="s">
        <v>65</v>
      </c>
      <c r="E28" s="50">
        <f>E29</f>
        <v>30685.38</v>
      </c>
      <c r="F28" s="51">
        <f>F29</f>
        <v>67025.02</v>
      </c>
      <c r="G28" s="51">
        <f>G29</f>
        <v>62500</v>
      </c>
      <c r="H28" s="51"/>
      <c r="I28" s="52"/>
    </row>
    <row r="29" spans="1:9" ht="28.5" customHeight="1" x14ac:dyDescent="0.3">
      <c r="A29" s="66">
        <v>3</v>
      </c>
      <c r="B29" s="46"/>
      <c r="C29" s="47"/>
      <c r="D29" s="27" t="s">
        <v>23</v>
      </c>
      <c r="E29" s="50">
        <f>E30+E31</f>
        <v>30685.38</v>
      </c>
      <c r="F29" s="51">
        <f>F30+F31</f>
        <v>67025.02</v>
      </c>
      <c r="G29" s="51">
        <f>G30+G31</f>
        <v>62500</v>
      </c>
      <c r="H29" s="51"/>
      <c r="I29" s="52"/>
    </row>
    <row r="30" spans="1:9" ht="28.5" customHeight="1" x14ac:dyDescent="0.3">
      <c r="A30" s="66">
        <v>31</v>
      </c>
      <c r="B30" s="46"/>
      <c r="C30" s="47"/>
      <c r="D30" s="27" t="s">
        <v>24</v>
      </c>
      <c r="E30" s="50">
        <v>14270.82</v>
      </c>
      <c r="F30" s="51">
        <v>46452.98</v>
      </c>
      <c r="G30" s="51">
        <v>47000</v>
      </c>
      <c r="H30" s="51"/>
      <c r="I30" s="52"/>
    </row>
    <row r="31" spans="1:9" ht="28.5" customHeight="1" x14ac:dyDescent="0.3">
      <c r="A31" s="66">
        <v>32</v>
      </c>
      <c r="B31" s="46"/>
      <c r="C31" s="47"/>
      <c r="D31" s="27" t="s">
        <v>36</v>
      </c>
      <c r="E31" s="50">
        <v>16414.560000000001</v>
      </c>
      <c r="F31" s="51">
        <v>20572.04</v>
      </c>
      <c r="G31" s="51">
        <v>15500</v>
      </c>
      <c r="H31" s="51"/>
      <c r="I31" s="52"/>
    </row>
    <row r="32" spans="1:9" ht="15" customHeight="1" x14ac:dyDescent="0.3"/>
    <row r="34" spans="5:5" x14ac:dyDescent="0.3">
      <c r="E34" s="54"/>
    </row>
  </sheetData>
  <mergeCells count="14">
    <mergeCell ref="A1:I1"/>
    <mergeCell ref="A3:I3"/>
    <mergeCell ref="A5:C5"/>
    <mergeCell ref="A6:C6"/>
    <mergeCell ref="A7:C7"/>
    <mergeCell ref="A23:C23"/>
    <mergeCell ref="A27:C27"/>
    <mergeCell ref="A28:C28"/>
    <mergeCell ref="A13:C13"/>
    <mergeCell ref="A8:C8"/>
    <mergeCell ref="A9:C9"/>
    <mergeCell ref="A16:C16"/>
    <mergeCell ref="A19:C19"/>
    <mergeCell ref="A22:C22"/>
  </mergeCells>
  <pageMargins left="0.7" right="0.7" top="0.75" bottom="0.75" header="0.3" footer="0.3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Opc.Gradac.4</cp:lastModifiedBy>
  <cp:lastPrinted>2022-12-16T07:31:09Z</cp:lastPrinted>
  <dcterms:created xsi:type="dcterms:W3CDTF">2022-08-12T12:51:27Z</dcterms:created>
  <dcterms:modified xsi:type="dcterms:W3CDTF">2022-12-16T10:41:10Z</dcterms:modified>
</cp:coreProperties>
</file>